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D:\E_CANEVAS_MODELES\EXCEL\FRANCAIS\"/>
    </mc:Choice>
  </mc:AlternateContent>
  <xr:revisionPtr revIDLastSave="0" documentId="13_ncr:1_{43E068DD-AA3B-4A77-A9DD-F11503FAAB86}" xr6:coauthVersionLast="36" xr6:coauthVersionMax="36" xr10:uidLastSave="{00000000-0000-0000-0000-000000000000}"/>
  <bookViews>
    <workbookView xWindow="0" yWindow="0" windowWidth="19200" windowHeight="6470" xr2:uid="{00000000-000D-0000-FFFF-FFFF00000000}"/>
  </bookViews>
  <sheets>
    <sheet name="FICHE" sheetId="1" r:id="rId1"/>
    <sheet name="Base" sheetId="2" state="hidden" r:id="rId2"/>
  </sheets>
  <definedNames>
    <definedName name="ANNEE">Base!$B$6:$G$6</definedName>
    <definedName name="CENTRE">Base!$B$2:$AP$2</definedName>
    <definedName name="EST">Base!$B$3:$AL$3</definedName>
    <definedName name="OUEST">Base!$B$4:$AF$4</definedName>
    <definedName name="REGION">Base!$A$2:$A$4</definedName>
    <definedName name="REJET">Base!$B$10:$B$13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45" i="1"/>
  <c r="H41" i="1"/>
  <c r="H40" i="1"/>
  <c r="H39" i="1"/>
  <c r="H34" i="1"/>
  <c r="H35" i="1"/>
  <c r="H33" i="1"/>
  <c r="H28" i="1"/>
  <c r="H27" i="1"/>
  <c r="H26" i="1"/>
  <c r="H21" i="1"/>
  <c r="H22" i="1"/>
  <c r="H23" i="1"/>
  <c r="H24" i="1"/>
  <c r="H20" i="1"/>
  <c r="D15" i="1"/>
  <c r="G13" i="1"/>
  <c r="F11" i="1"/>
  <c r="G11" i="1" s="1"/>
  <c r="H42" i="1" l="1"/>
  <c r="H30" i="1"/>
  <c r="H36" i="1"/>
  <c r="E51" i="1" l="1"/>
  <c r="H51" i="1" s="1"/>
</calcChain>
</file>

<file path=xl/sharedStrings.xml><?xml version="1.0" encoding="utf-8"?>
<sst xmlns="http://schemas.openxmlformats.org/spreadsheetml/2006/main" count="196" uniqueCount="185">
  <si>
    <t>République Algérienne Démocratique et Populaire</t>
  </si>
  <si>
    <t>Ministère de l'Enseignement Supérieur et de la Recherche Scientifique</t>
  </si>
  <si>
    <t>CENTRE</t>
  </si>
  <si>
    <t>Etablissements Universitaires :</t>
  </si>
  <si>
    <t>EST</t>
  </si>
  <si>
    <t>OUEST</t>
  </si>
  <si>
    <t>U-Oran 1</t>
  </si>
  <si>
    <t>U-Oran 2</t>
  </si>
  <si>
    <t>USTO</t>
  </si>
  <si>
    <t>U-Tlemcen</t>
  </si>
  <si>
    <t>U-Sidi Bel Abbes</t>
  </si>
  <si>
    <t>U-Mostaganem</t>
  </si>
  <si>
    <t>U-Tiaret</t>
  </si>
  <si>
    <t>U-Mascara</t>
  </si>
  <si>
    <t>U-Saida</t>
  </si>
  <si>
    <t>U-Béchar</t>
  </si>
  <si>
    <t>U-Adrar</t>
  </si>
  <si>
    <t>U-Chlef</t>
  </si>
  <si>
    <t>U-Relizane</t>
  </si>
  <si>
    <t>U-Tissemsilt</t>
  </si>
  <si>
    <t>U-Ain Témouchent</t>
  </si>
  <si>
    <t>CU-Maghnia</t>
  </si>
  <si>
    <t>CU-El Bayadh</t>
  </si>
  <si>
    <t>CU-Naama</t>
  </si>
  <si>
    <t>CU-Tindouf</t>
  </si>
  <si>
    <t>ENP d'Oran</t>
  </si>
  <si>
    <t>ESGEE d'Oran</t>
  </si>
  <si>
    <t>ESSA de Tlemcen</t>
  </si>
  <si>
    <t>ESI  Sidi Bel Abbes</t>
  </si>
  <si>
    <t>ESE d'Oran</t>
  </si>
  <si>
    <t>ESM Tlemcen</t>
  </si>
  <si>
    <t>ESSB d'Oran</t>
  </si>
  <si>
    <t>ESA Mostaganem</t>
  </si>
  <si>
    <t>ENS d'Oran</t>
  </si>
  <si>
    <t>ENS de Mostaganem</t>
  </si>
  <si>
    <t>ENS de Béchar</t>
  </si>
  <si>
    <t>U-Alger 1</t>
  </si>
  <si>
    <t>U-Alger 2</t>
  </si>
  <si>
    <t>U-Alger 3</t>
  </si>
  <si>
    <t>U-Blida 1</t>
  </si>
  <si>
    <t>U-Blida 2</t>
  </si>
  <si>
    <t>USTHB</t>
  </si>
  <si>
    <t>U-Boumerdès</t>
  </si>
  <si>
    <t>U-Tizi Ouzou</t>
  </si>
  <si>
    <t>U-Bejaia</t>
  </si>
  <si>
    <t>U-Bouira</t>
  </si>
  <si>
    <t>U-Laghouat</t>
  </si>
  <si>
    <t>U-Médéa</t>
  </si>
  <si>
    <t>U-Djelfa</t>
  </si>
  <si>
    <t>U-Khemis Miliana</t>
  </si>
  <si>
    <t>U-Ghardaia</t>
  </si>
  <si>
    <t>U-Tamanghasset</t>
  </si>
  <si>
    <t>CU-Aflou</t>
  </si>
  <si>
    <t>CU-Illizi</t>
  </si>
  <si>
    <t>CU-Tipaza</t>
  </si>
  <si>
    <t>ENP-Alger</t>
  </si>
  <si>
    <t>EPAU-Alger</t>
  </si>
  <si>
    <t>ENSTP-Alger</t>
  </si>
  <si>
    <t>ESI-Alger</t>
  </si>
  <si>
    <t>ENSH-Blida</t>
  </si>
  <si>
    <t>ENSA-Alger</t>
  </si>
  <si>
    <t>ENSSMAL</t>
  </si>
  <si>
    <t>ENST-Alger</t>
  </si>
  <si>
    <t>ESSA-Alger</t>
  </si>
  <si>
    <t>ESSAIA-Alger</t>
  </si>
  <si>
    <t>ENSV-Alger</t>
  </si>
  <si>
    <t>ENSSP-Alger</t>
  </si>
  <si>
    <t>ENSJSI-Alger</t>
  </si>
  <si>
    <t>ESC-Koléa</t>
  </si>
  <si>
    <t>EHEC-Koléa</t>
  </si>
  <si>
    <t>ENSSEA-Koléa</t>
  </si>
  <si>
    <t>ENSM</t>
  </si>
  <si>
    <t>EP-SEGC</t>
  </si>
  <si>
    <t>ESSTIN-Bejaia</t>
  </si>
  <si>
    <t>ENS de Kouba</t>
  </si>
  <si>
    <t>ENS de Bouzaréah</t>
  </si>
  <si>
    <t>ENS de Laghouat</t>
  </si>
  <si>
    <t>U-Constantine 1</t>
  </si>
  <si>
    <t>U-Constantine 2</t>
  </si>
  <si>
    <t>U-Constantine 3</t>
  </si>
  <si>
    <t>U-Sétif 1</t>
  </si>
  <si>
    <t>U-Sétif 2</t>
  </si>
  <si>
    <t>U-Annaba</t>
  </si>
  <si>
    <t>U-Batna 1</t>
  </si>
  <si>
    <t>U-Batna 2</t>
  </si>
  <si>
    <t>U-Biskra</t>
  </si>
  <si>
    <t>U-Tebessa</t>
  </si>
  <si>
    <t>U-Jijel</t>
  </si>
  <si>
    <t>U-Guelma</t>
  </si>
  <si>
    <t>U-Skikda</t>
  </si>
  <si>
    <t>U-M'Sila</t>
  </si>
  <si>
    <t>U-Ouargla</t>
  </si>
  <si>
    <t>U-Bordj Bou Arreridj</t>
  </si>
  <si>
    <t>U-Oum El Bouaghi</t>
  </si>
  <si>
    <t>U-Sc. Islamiques EAK</t>
  </si>
  <si>
    <t>U-El Tarf</t>
  </si>
  <si>
    <t>U-Souk Ahras</t>
  </si>
  <si>
    <t>U-El Oued</t>
  </si>
  <si>
    <t>U-Khenchela</t>
  </si>
  <si>
    <t>CU-Barika</t>
  </si>
  <si>
    <t>CU-Mila</t>
  </si>
  <si>
    <t>ENSP de Constantine</t>
  </si>
  <si>
    <t>ENSB de Constantine</t>
  </si>
  <si>
    <t>ESCF de Constantine</t>
  </si>
  <si>
    <t>ENSMM de Annaba</t>
  </si>
  <si>
    <t>ESTI Annaba</t>
  </si>
  <si>
    <t>SESG de Annaba</t>
  </si>
  <si>
    <t>ES des Forets (Khenchela)</t>
  </si>
  <si>
    <t>ES des Energies Renouvelables</t>
  </si>
  <si>
    <t>ENS de Constantine</t>
  </si>
  <si>
    <t>ENSET de Skikda</t>
  </si>
  <si>
    <t>ENS de Sétif</t>
  </si>
  <si>
    <t>ENS de Ouargla</t>
  </si>
  <si>
    <t>ENS de Bou Saada</t>
  </si>
  <si>
    <t>ENSAS-Adrar</t>
  </si>
  <si>
    <t>Direction Générale des Enseignements et de la Formation</t>
  </si>
  <si>
    <t>Direction de la Formation Doctorale</t>
  </si>
  <si>
    <t>Fiche de candidature pour la sélection des meilleurs travaux de doctorant</t>
  </si>
  <si>
    <t>Etablissement Universitaire :</t>
  </si>
  <si>
    <t>Année de première inscription</t>
  </si>
  <si>
    <t>2023-2024</t>
  </si>
  <si>
    <t>2022-2023</t>
  </si>
  <si>
    <t>2021-2022</t>
  </si>
  <si>
    <t>2020-2021</t>
  </si>
  <si>
    <t>2019-2020</t>
  </si>
  <si>
    <t>2018-2019</t>
  </si>
  <si>
    <t>Année 1ère inscription</t>
  </si>
  <si>
    <t>Type de Doctorat :</t>
  </si>
  <si>
    <t>Année :</t>
  </si>
  <si>
    <t>Région : .....</t>
  </si>
  <si>
    <t>Candidat : .....</t>
  </si>
  <si>
    <t>Axe de la thématique de doctorat : ....</t>
  </si>
  <si>
    <t>Candidature recevable : ...</t>
  </si>
  <si>
    <t>Motif du rejet :</t>
  </si>
  <si>
    <t>1_ Doctorant non inscrit régulièrment</t>
  </si>
  <si>
    <t>2_ Soutenance réalisée avant le 18 avril 2024</t>
  </si>
  <si>
    <t>3_ Thématique non inscrite dans les axes retenus</t>
  </si>
  <si>
    <t>4_ Ne dispose pas d'une publication B Scopus</t>
  </si>
  <si>
    <t>A_Identification et éligibilité</t>
  </si>
  <si>
    <t>B_Grille d'évaluation</t>
  </si>
  <si>
    <t>1°)</t>
  </si>
  <si>
    <t>Production scientifique</t>
  </si>
  <si>
    <t>Score</t>
  </si>
  <si>
    <t>1er Auteur</t>
  </si>
  <si>
    <t>2è Auteur</t>
  </si>
  <si>
    <t xml:space="preserve">3è Auteur </t>
  </si>
  <si>
    <t>4è et Plus</t>
  </si>
  <si>
    <t>Nombre de Publications</t>
  </si>
  <si>
    <r>
      <t xml:space="preserve">de Rang </t>
    </r>
    <r>
      <rPr>
        <b/>
        <sz val="11"/>
        <color theme="1"/>
        <rFont val="Calibri"/>
        <family val="2"/>
      </rPr>
      <t>A+</t>
    </r>
  </si>
  <si>
    <r>
      <t xml:space="preserve">de Rang </t>
    </r>
    <r>
      <rPr>
        <b/>
        <sz val="11"/>
        <color theme="1"/>
        <rFont val="Calibri"/>
        <family val="2"/>
      </rPr>
      <t>A</t>
    </r>
  </si>
  <si>
    <r>
      <t xml:space="preserve">de Rang </t>
    </r>
    <r>
      <rPr>
        <b/>
        <sz val="11"/>
        <color theme="1"/>
        <rFont val="Calibri"/>
        <family val="2"/>
      </rPr>
      <t>B DGRSDT</t>
    </r>
  </si>
  <si>
    <r>
      <t xml:space="preserve">de Rang </t>
    </r>
    <r>
      <rPr>
        <b/>
        <sz val="11"/>
        <color theme="1"/>
        <rFont val="Calibri"/>
        <family val="2"/>
      </rPr>
      <t>C</t>
    </r>
  </si>
  <si>
    <t>valeur Réf</t>
  </si>
  <si>
    <t>Nombre de Communications</t>
  </si>
  <si>
    <r>
      <t xml:space="preserve">de Rang </t>
    </r>
    <r>
      <rPr>
        <b/>
        <sz val="11"/>
        <color theme="1"/>
        <rFont val="Calibri"/>
        <family val="2"/>
      </rPr>
      <t>B SCOPUS</t>
    </r>
  </si>
  <si>
    <r>
      <t xml:space="preserve">Indexées </t>
    </r>
    <r>
      <rPr>
        <b/>
        <sz val="11"/>
        <color theme="1"/>
        <rFont val="Calibri"/>
        <family val="2"/>
      </rPr>
      <t>WOS</t>
    </r>
    <r>
      <rPr>
        <sz val="11"/>
        <color theme="1"/>
        <rFont val="Calibri"/>
        <family val="2"/>
      </rPr>
      <t>/</t>
    </r>
    <r>
      <rPr>
        <b/>
        <sz val="11"/>
        <color theme="1"/>
        <rFont val="Calibri"/>
        <family val="2"/>
      </rPr>
      <t>SCOPUS</t>
    </r>
  </si>
  <si>
    <t>Internationales</t>
  </si>
  <si>
    <t>Nationales</t>
  </si>
  <si>
    <t>2°)</t>
  </si>
  <si>
    <t>Label StartUp</t>
  </si>
  <si>
    <t>Label Projet Innovant (LPI)</t>
  </si>
  <si>
    <t>Création de micro-entreprise (ME)</t>
  </si>
  <si>
    <t>Nombre</t>
  </si>
  <si>
    <t>3°)</t>
  </si>
  <si>
    <t>Brevets d'invention et Protections :</t>
  </si>
  <si>
    <t>Innovation et Entrepreneuriat :</t>
  </si>
  <si>
    <r>
      <t xml:space="preserve">Brevets internationaux </t>
    </r>
    <r>
      <rPr>
        <b/>
        <sz val="11"/>
        <color theme="1"/>
        <rFont val="Calibri"/>
        <family val="2"/>
      </rPr>
      <t>PCT OMPI</t>
    </r>
  </si>
  <si>
    <r>
      <t xml:space="preserve">Brevets nationaux </t>
    </r>
    <r>
      <rPr>
        <b/>
        <sz val="11"/>
        <color theme="1"/>
        <rFont val="Calibri"/>
        <family val="2"/>
      </rPr>
      <t>INAPI</t>
    </r>
  </si>
  <si>
    <t>TOTAL 1: ....</t>
  </si>
  <si>
    <t>TOTAL 2 : ....</t>
  </si>
  <si>
    <t>TOTAL 3 : ....</t>
  </si>
  <si>
    <t>4°)</t>
  </si>
  <si>
    <t>Impact sur le secteur socio-économique</t>
  </si>
  <si>
    <t>TOTAL 4 : ....</t>
  </si>
  <si>
    <t>5°)</t>
  </si>
  <si>
    <t>Autres activités</t>
  </si>
  <si>
    <t>Autres activités justifiées : .................</t>
  </si>
  <si>
    <t>SCORE TOTAL  ENREGISTRE : ....</t>
  </si>
  <si>
    <t>TOTAL 5 : ....</t>
  </si>
  <si>
    <t>EQUIVALENT ANNUEL :</t>
  </si>
  <si>
    <t>Points/An</t>
  </si>
  <si>
    <r>
      <t xml:space="preserve">Impact </t>
    </r>
    <r>
      <rPr>
        <b/>
        <sz val="11"/>
        <color theme="1"/>
        <rFont val="Calibri"/>
        <family val="2"/>
      </rPr>
      <t>avéré</t>
    </r>
    <r>
      <rPr>
        <sz val="11"/>
        <color theme="1"/>
        <rFont val="Calibri"/>
        <family val="2"/>
      </rPr>
      <t xml:space="preserve"> et </t>
    </r>
    <r>
      <rPr>
        <b/>
        <sz val="11"/>
        <color theme="1"/>
        <rFont val="Calibri"/>
        <family val="2"/>
      </rPr>
      <t>justifié</t>
    </r>
    <r>
      <rPr>
        <sz val="11"/>
        <color theme="1"/>
        <rFont val="Calibri"/>
        <family val="2"/>
      </rPr>
      <t xml:space="preserve"> ?</t>
    </r>
  </si>
  <si>
    <r>
      <t xml:space="preserve">Protection </t>
    </r>
    <r>
      <rPr>
        <b/>
        <sz val="11"/>
        <color theme="1"/>
        <rFont val="Calibri"/>
        <family val="2"/>
      </rPr>
      <t xml:space="preserve">ONDA </t>
    </r>
    <r>
      <rPr>
        <sz val="10"/>
        <color theme="1"/>
        <rFont val="Calibri"/>
        <family val="2"/>
      </rPr>
      <t>(œuvres pédag. et sc.)</t>
    </r>
  </si>
  <si>
    <t>Date :</t>
  </si>
  <si>
    <r>
      <t>Visa de l'établissement</t>
    </r>
    <r>
      <rPr>
        <sz val="11"/>
        <color theme="1"/>
        <rFont val="Calibri"/>
        <family val="2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</si>
</sst>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]dd/mm/yyyy;@" x16r2:formatCode16="[$-fr-DZ,1]dd/mm/yyyy;@"/>
  </numFmts>
  <fonts count="21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11"/>
      <color rgb="FFC00000"/>
      <name val="Calibri"/>
      <family val="2"/>
    </font>
    <font>
      <b/>
      <sz val="14"/>
      <color rgb="FF0000CC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sz val="14"/>
      <color theme="9" tint="-0.499984740745262"/>
      <name val="Calibri"/>
      <family val="2"/>
    </font>
    <font>
      <sz val="12"/>
      <color theme="1"/>
      <name val="Calibri"/>
      <family val="2"/>
    </font>
    <font>
      <sz val="11"/>
      <color rgb="FF00B0F0"/>
      <name val="Calibri"/>
      <family val="2"/>
    </font>
    <font>
      <b/>
      <sz val="11"/>
      <color rgb="FF760000"/>
      <name val="Calibri"/>
      <family val="2"/>
    </font>
    <font>
      <b/>
      <sz val="12"/>
      <color rgb="FF0000CC"/>
      <name val="Calibri"/>
      <family val="2"/>
    </font>
    <font>
      <b/>
      <sz val="10"/>
      <color theme="1"/>
      <name val="Calibri"/>
      <family val="2"/>
    </font>
    <font>
      <b/>
      <sz val="12"/>
      <color rgb="FF760000"/>
      <name val="Calibri"/>
      <family val="2"/>
    </font>
    <font>
      <sz val="10"/>
      <color theme="1"/>
      <name val="Calibri"/>
      <family val="2"/>
    </font>
    <font>
      <b/>
      <sz val="10"/>
      <color rgb="FF760000"/>
      <name val="Calibri"/>
      <family val="2"/>
    </font>
    <font>
      <b/>
      <sz val="14"/>
      <color rgb="FFCC0000"/>
      <name val="Calibri"/>
      <family val="2"/>
    </font>
    <font>
      <b/>
      <sz val="16"/>
      <color rgb="FFCC0000"/>
      <name val="Calibri"/>
      <family val="2"/>
    </font>
    <font>
      <b/>
      <sz val="14"/>
      <color rgb="FF000092"/>
      <name val="Calibri"/>
      <family val="2"/>
    </font>
    <font>
      <u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right" vertical="center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locked="0" hidden="1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 hidden="1"/>
    </xf>
    <xf numFmtId="0" fontId="3" fillId="4" borderId="0" xfId="0" applyFont="1" applyFill="1" applyAlignment="1" applyProtection="1">
      <alignment horizontal="center" vertical="center"/>
      <protection locked="0" hidden="1"/>
    </xf>
    <xf numFmtId="0" fontId="8" fillId="5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9" fillId="4" borderId="3" xfId="0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7" fillId="6" borderId="0" xfId="0" applyFont="1" applyFill="1" applyBorder="1" applyAlignment="1" applyProtection="1">
      <alignment horizontal="center" vertical="center"/>
      <protection hidden="1"/>
    </xf>
    <xf numFmtId="2" fontId="18" fillId="6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left" vertical="center"/>
      <protection locked="0" hidden="1"/>
    </xf>
    <xf numFmtId="0" fontId="20" fillId="0" borderId="0" xfId="0" applyFont="1" applyAlignment="1" applyProtection="1">
      <alignment horizontal="center" vertical="center"/>
      <protection hidden="1"/>
    </xf>
    <xf numFmtId="165" fontId="0" fillId="4" borderId="0" xfId="0" applyNumberFormat="1" applyFill="1" applyAlignment="1" applyProtection="1">
      <alignment vertical="center"/>
      <protection locked="0" hidden="1"/>
    </xf>
  </cellXfs>
  <cellStyles count="1">
    <cellStyle name="Normal" xfId="0" builtinId="0"/>
  </cellStyles>
  <dxfs count="13">
    <dxf>
      <font>
        <strike val="0"/>
        <color theme="5" tint="0.79998168889431442"/>
      </font>
    </dxf>
    <dxf>
      <font>
        <strike val="0"/>
        <color theme="9" tint="-0.499984740745262"/>
      </font>
      <fill>
        <patternFill>
          <bgColor rgb="FF99FF99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theme="9" tint="-0.499984740745262"/>
      </font>
      <fill>
        <patternFill>
          <bgColor rgb="FF99FF99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9" tint="-0.499984740745262"/>
      </font>
      <fill>
        <patternFill>
          <bgColor rgb="FF99FF99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b/>
        <i/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b/>
        <i/>
        <color rgb="FFFF0000"/>
      </font>
    </dxf>
    <dxf>
      <font>
        <strike val="0"/>
        <color theme="0"/>
      </font>
    </dxf>
  </dxfs>
  <tableStyles count="0" defaultTableStyle="TableStyleMedium2" defaultPivotStyle="PivotStyleLight16"/>
  <colors>
    <mruColors>
      <color rgb="FFFFFFCC"/>
      <color rgb="FFFFFFEF"/>
      <color rgb="FF000092"/>
      <color rgb="FFCC0000"/>
      <color rgb="FF760000"/>
      <color rgb="FF0000CC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showGridLines="0" tabSelected="1" zoomScaleNormal="100" workbookViewId="0">
      <selection activeCell="L49" sqref="L49"/>
    </sheetView>
  </sheetViews>
  <sheetFormatPr baseColWidth="10" defaultColWidth="10.81640625" defaultRowHeight="14.5" x14ac:dyDescent="0.35"/>
  <cols>
    <col min="1" max="2" width="10.6328125" style="4" customWidth="1"/>
    <col min="3" max="3" width="11.7265625" style="4" customWidth="1"/>
    <col min="4" max="7" width="10.6328125" style="4" customWidth="1"/>
    <col min="8" max="16384" width="10.81640625" style="4"/>
  </cols>
  <sheetData>
    <row r="1" spans="1:9" ht="12" customHeight="1" x14ac:dyDescent="0.3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2" customHeight="1" x14ac:dyDescent="0.3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2" customHeight="1" x14ac:dyDescent="0.35">
      <c r="A3" s="9" t="s">
        <v>115</v>
      </c>
      <c r="B3" s="9"/>
      <c r="C3" s="9"/>
      <c r="D3" s="9"/>
      <c r="E3" s="9"/>
      <c r="F3" s="9"/>
      <c r="G3" s="9"/>
      <c r="H3" s="9"/>
      <c r="I3" s="9"/>
    </row>
    <row r="4" spans="1:9" ht="12" customHeight="1" x14ac:dyDescent="0.35">
      <c r="A4" s="7" t="s">
        <v>116</v>
      </c>
      <c r="B4" s="7"/>
      <c r="C4" s="7"/>
      <c r="D4" s="7"/>
      <c r="E4" s="7"/>
      <c r="F4" s="7"/>
      <c r="G4" s="7"/>
      <c r="H4" s="7"/>
      <c r="I4" s="7"/>
    </row>
    <row r="5" spans="1:9" ht="40.5" customHeight="1" x14ac:dyDescent="0.35">
      <c r="A5" s="50" t="s">
        <v>117</v>
      </c>
      <c r="B5" s="50"/>
      <c r="C5" s="50"/>
      <c r="D5" s="50"/>
      <c r="E5" s="50"/>
      <c r="F5" s="50"/>
      <c r="G5" s="50"/>
      <c r="H5" s="50"/>
      <c r="I5" s="50"/>
    </row>
    <row r="6" spans="1:9" ht="16" customHeight="1" x14ac:dyDescent="0.35">
      <c r="A6" s="29" t="s">
        <v>138</v>
      </c>
      <c r="B6" s="29"/>
      <c r="C6" s="29"/>
      <c r="D6" s="29"/>
      <c r="E6" s="29"/>
      <c r="F6" s="29"/>
      <c r="G6" s="29"/>
      <c r="H6" s="29"/>
      <c r="I6" s="29"/>
    </row>
    <row r="7" spans="1:9" ht="9.5" customHeight="1" x14ac:dyDescent="0.35">
      <c r="A7" s="18"/>
      <c r="B7" s="18"/>
      <c r="C7" s="18"/>
      <c r="D7" s="18"/>
      <c r="E7" s="18"/>
      <c r="F7" s="18"/>
      <c r="G7" s="18"/>
      <c r="H7" s="18"/>
      <c r="I7" s="18"/>
    </row>
    <row r="8" spans="1:9" ht="16" customHeight="1" x14ac:dyDescent="0.35">
      <c r="A8" s="20" t="s">
        <v>129</v>
      </c>
      <c r="B8" s="11"/>
      <c r="C8" s="14" t="s">
        <v>118</v>
      </c>
      <c r="D8" s="14"/>
      <c r="E8" s="14"/>
      <c r="F8" s="12"/>
      <c r="G8" s="12"/>
      <c r="H8" s="12"/>
      <c r="I8" s="10"/>
    </row>
    <row r="9" spans="1:9" ht="8" customHeight="1" x14ac:dyDescent="0.35"/>
    <row r="10" spans="1:9" ht="16" customHeight="1" x14ac:dyDescent="0.35">
      <c r="A10" s="21" t="s">
        <v>130</v>
      </c>
      <c r="B10" s="53"/>
      <c r="C10" s="53"/>
      <c r="D10" s="14" t="s">
        <v>126</v>
      </c>
      <c r="E10" s="14"/>
      <c r="F10" s="25"/>
      <c r="G10" s="14" t="s">
        <v>127</v>
      </c>
      <c r="H10" s="14"/>
      <c r="I10" s="26"/>
    </row>
    <row r="11" spans="1:9" ht="16" customHeight="1" x14ac:dyDescent="0.35">
      <c r="E11" s="6" t="s">
        <v>128</v>
      </c>
      <c r="F11" s="6" t="e">
        <f>MATCH(F10,ANNEE,0)</f>
        <v>#N/A</v>
      </c>
      <c r="G11" s="23" t="e">
        <f>IF(AND(I10="LMD",F11=6),"Candidature rejetée","Joindre attestation de 1ère inscription")</f>
        <v>#N/A</v>
      </c>
      <c r="H11" s="23"/>
      <c r="I11" s="23"/>
    </row>
    <row r="12" spans="1:9" ht="7.5" customHeight="1" x14ac:dyDescent="0.35"/>
    <row r="13" spans="1:9" ht="16" customHeight="1" x14ac:dyDescent="0.35">
      <c r="A13" s="22" t="s">
        <v>131</v>
      </c>
      <c r="B13" s="22"/>
      <c r="C13" s="22"/>
      <c r="D13" s="27"/>
      <c r="E13" s="27"/>
      <c r="F13" s="27"/>
      <c r="G13" s="24" t="str">
        <f>IF(D13="Autre","Candidature rejetée","Joindre justificatif")</f>
        <v>Joindre justificatif</v>
      </c>
      <c r="H13" s="24"/>
      <c r="I13" s="24"/>
    </row>
    <row r="14" spans="1:9" ht="8.5" customHeight="1" x14ac:dyDescent="0.35"/>
    <row r="15" spans="1:9" ht="16" customHeight="1" x14ac:dyDescent="0.35">
      <c r="A15" s="22" t="s">
        <v>132</v>
      </c>
      <c r="B15" s="22"/>
      <c r="C15" s="28"/>
      <c r="D15" s="14" t="str">
        <f>IF(C15="Non","Motif du rejet : ....","")</f>
        <v/>
      </c>
      <c r="E15" s="14"/>
      <c r="F15" s="54"/>
      <c r="G15" s="54"/>
      <c r="H15" s="54"/>
      <c r="I15" s="54"/>
    </row>
    <row r="16" spans="1:9" ht="9.5" customHeight="1" x14ac:dyDescent="0.35"/>
    <row r="17" spans="1:9" ht="16" customHeight="1" x14ac:dyDescent="0.35">
      <c r="A17" s="29" t="s">
        <v>139</v>
      </c>
      <c r="B17" s="29"/>
      <c r="C17" s="29"/>
      <c r="D17" s="29"/>
      <c r="E17" s="29"/>
      <c r="F17" s="29"/>
      <c r="G17" s="29"/>
      <c r="H17" s="29"/>
      <c r="I17" s="29"/>
    </row>
    <row r="18" spans="1:9" s="35" customFormat="1" ht="16" customHeight="1" x14ac:dyDescent="0.35">
      <c r="A18" s="37" t="s">
        <v>140</v>
      </c>
      <c r="B18" s="36" t="s">
        <v>141</v>
      </c>
      <c r="C18" s="36"/>
      <c r="D18" s="36"/>
    </row>
    <row r="19" spans="1:9" ht="16" customHeight="1" x14ac:dyDescent="0.35">
      <c r="B19" s="33" t="s">
        <v>147</v>
      </c>
      <c r="C19" s="33"/>
      <c r="D19" s="43" t="s">
        <v>143</v>
      </c>
      <c r="E19" s="43" t="s">
        <v>144</v>
      </c>
      <c r="F19" s="43" t="s">
        <v>145</v>
      </c>
      <c r="G19" s="43" t="s">
        <v>146</v>
      </c>
      <c r="H19" s="34" t="s">
        <v>142</v>
      </c>
      <c r="I19" s="31" t="s">
        <v>152</v>
      </c>
    </row>
    <row r="20" spans="1:9" ht="16" customHeight="1" x14ac:dyDescent="0.35">
      <c r="B20" s="41" t="s">
        <v>148</v>
      </c>
      <c r="C20" s="41"/>
      <c r="D20" s="49"/>
      <c r="E20" s="49"/>
      <c r="F20" s="49"/>
      <c r="G20" s="49"/>
      <c r="H20" s="42">
        <f>I20*((D20*1)+(E20*0.75)+(F20*0.5)+(G20*0.25))</f>
        <v>0</v>
      </c>
      <c r="I20" s="31">
        <v>120</v>
      </c>
    </row>
    <row r="21" spans="1:9" ht="16" customHeight="1" x14ac:dyDescent="0.35">
      <c r="B21" s="41" t="s">
        <v>149</v>
      </c>
      <c r="C21" s="41"/>
      <c r="D21" s="49"/>
      <c r="E21" s="49"/>
      <c r="F21" s="49"/>
      <c r="G21" s="49"/>
      <c r="H21" s="42">
        <f t="shared" ref="H21:H24" si="0">I21*((D21*1)+(E21*0.75)+(F21*0.5)+(G21*0.25))</f>
        <v>0</v>
      </c>
      <c r="I21" s="31">
        <v>90</v>
      </c>
    </row>
    <row r="22" spans="1:9" ht="16" customHeight="1" x14ac:dyDescent="0.35">
      <c r="B22" s="41" t="s">
        <v>154</v>
      </c>
      <c r="C22" s="41"/>
      <c r="D22" s="49"/>
      <c r="E22" s="49"/>
      <c r="F22" s="49"/>
      <c r="G22" s="49"/>
      <c r="H22" s="42">
        <f t="shared" si="0"/>
        <v>0</v>
      </c>
      <c r="I22" s="31">
        <v>80</v>
      </c>
    </row>
    <row r="23" spans="1:9" ht="16" customHeight="1" x14ac:dyDescent="0.35">
      <c r="B23" s="41" t="s">
        <v>150</v>
      </c>
      <c r="C23" s="41"/>
      <c r="D23" s="49"/>
      <c r="E23" s="49"/>
      <c r="F23" s="49"/>
      <c r="G23" s="49"/>
      <c r="H23" s="42">
        <f t="shared" si="0"/>
        <v>0</v>
      </c>
      <c r="I23" s="31">
        <v>50</v>
      </c>
    </row>
    <row r="24" spans="1:9" ht="16" customHeight="1" x14ac:dyDescent="0.35">
      <c r="B24" s="41" t="s">
        <v>151</v>
      </c>
      <c r="C24" s="41"/>
      <c r="D24" s="49"/>
      <c r="E24" s="49"/>
      <c r="F24" s="49"/>
      <c r="G24" s="49"/>
      <c r="H24" s="42">
        <f t="shared" si="0"/>
        <v>0</v>
      </c>
      <c r="I24" s="31">
        <v>30</v>
      </c>
    </row>
    <row r="25" spans="1:9" ht="16" customHeight="1" x14ac:dyDescent="0.35">
      <c r="B25" s="40" t="s">
        <v>153</v>
      </c>
      <c r="C25" s="40"/>
      <c r="D25" s="32"/>
    </row>
    <row r="26" spans="1:9" ht="16" customHeight="1" x14ac:dyDescent="0.35">
      <c r="B26" s="41" t="s">
        <v>155</v>
      </c>
      <c r="C26" s="41"/>
      <c r="D26" s="49"/>
      <c r="E26" s="49"/>
      <c r="F26" s="49"/>
      <c r="G26" s="49"/>
      <c r="H26" s="42">
        <f>I26*((D26*1)+(E26*0.75)+(F26*0.5)+(G26*0.25))</f>
        <v>0</v>
      </c>
      <c r="I26" s="31">
        <v>30</v>
      </c>
    </row>
    <row r="27" spans="1:9" ht="16" customHeight="1" x14ac:dyDescent="0.35">
      <c r="B27" s="41" t="s">
        <v>156</v>
      </c>
      <c r="C27" s="41"/>
      <c r="D27" s="49"/>
      <c r="E27" s="49"/>
      <c r="F27" s="49"/>
      <c r="G27" s="49"/>
      <c r="H27" s="42">
        <f t="shared" ref="H27:H28" si="1">I27*((D27*1)+(E27*0.75)+(F27*0.5)+(G27*0.25))</f>
        <v>0</v>
      </c>
      <c r="I27" s="31">
        <v>20</v>
      </c>
    </row>
    <row r="28" spans="1:9" ht="16" customHeight="1" x14ac:dyDescent="0.35">
      <c r="B28" s="41" t="s">
        <v>157</v>
      </c>
      <c r="C28" s="41"/>
      <c r="D28" s="49"/>
      <c r="E28" s="49"/>
      <c r="F28" s="49"/>
      <c r="G28" s="49"/>
      <c r="H28" s="42">
        <f t="shared" si="1"/>
        <v>0</v>
      </c>
      <c r="I28" s="31">
        <v>10</v>
      </c>
    </row>
    <row r="29" spans="1:9" ht="8" customHeight="1" x14ac:dyDescent="0.35"/>
    <row r="30" spans="1:9" ht="16" customHeight="1" x14ac:dyDescent="0.35">
      <c r="G30" s="38" t="s">
        <v>168</v>
      </c>
      <c r="H30" s="39">
        <f>H20+H21+H22+H23+H24+H26+H27+H28</f>
        <v>0</v>
      </c>
    </row>
    <row r="31" spans="1:9" s="35" customFormat="1" ht="16" customHeight="1" x14ac:dyDescent="0.35">
      <c r="A31" s="37" t="s">
        <v>158</v>
      </c>
      <c r="B31" s="36" t="s">
        <v>165</v>
      </c>
      <c r="C31" s="36"/>
      <c r="D31" s="36"/>
    </row>
    <row r="32" spans="1:9" s="35" customFormat="1" ht="16" customHeight="1" x14ac:dyDescent="0.35">
      <c r="A32" s="37"/>
      <c r="B32" s="44"/>
      <c r="C32" s="44"/>
      <c r="D32" s="44"/>
      <c r="E32" s="45" t="s">
        <v>162</v>
      </c>
      <c r="H32" s="34" t="s">
        <v>142</v>
      </c>
      <c r="I32" s="31" t="s">
        <v>152</v>
      </c>
    </row>
    <row r="33" spans="1:9" ht="16" customHeight="1" x14ac:dyDescent="0.35">
      <c r="B33" s="41" t="s">
        <v>159</v>
      </c>
      <c r="C33" s="41"/>
      <c r="D33" s="41"/>
      <c r="E33" s="49"/>
      <c r="F33" s="35"/>
      <c r="G33" s="35"/>
      <c r="H33" s="42">
        <f>I33*E33</f>
        <v>0</v>
      </c>
      <c r="I33" s="31">
        <v>120</v>
      </c>
    </row>
    <row r="34" spans="1:9" ht="16" customHeight="1" x14ac:dyDescent="0.35">
      <c r="B34" s="41" t="s">
        <v>160</v>
      </c>
      <c r="C34" s="41"/>
      <c r="D34" s="41"/>
      <c r="E34" s="49"/>
      <c r="F34" s="35"/>
      <c r="G34" s="35"/>
      <c r="H34" s="42">
        <f t="shared" ref="H34:H35" si="2">I34*E34</f>
        <v>0</v>
      </c>
      <c r="I34" s="31">
        <v>80</v>
      </c>
    </row>
    <row r="35" spans="1:9" ht="16" customHeight="1" x14ac:dyDescent="0.35">
      <c r="B35" s="41" t="s">
        <v>161</v>
      </c>
      <c r="C35" s="41"/>
      <c r="D35" s="41"/>
      <c r="E35" s="49"/>
      <c r="F35" s="35"/>
      <c r="G35" s="35"/>
      <c r="H35" s="42">
        <f t="shared" si="2"/>
        <v>0</v>
      </c>
      <c r="I35" s="31">
        <v>60</v>
      </c>
    </row>
    <row r="36" spans="1:9" ht="16" customHeight="1" x14ac:dyDescent="0.35">
      <c r="F36" s="35"/>
      <c r="G36" s="38" t="s">
        <v>169</v>
      </c>
      <c r="H36" s="39">
        <f>H33+H34+H35</f>
        <v>0</v>
      </c>
    </row>
    <row r="37" spans="1:9" s="35" customFormat="1" ht="16" customHeight="1" x14ac:dyDescent="0.35">
      <c r="A37" s="37" t="s">
        <v>163</v>
      </c>
      <c r="B37" s="36" t="s">
        <v>164</v>
      </c>
      <c r="C37" s="36"/>
      <c r="D37" s="36"/>
    </row>
    <row r="38" spans="1:9" s="35" customFormat="1" ht="16" customHeight="1" x14ac:dyDescent="0.35">
      <c r="A38" s="37"/>
      <c r="B38" s="44"/>
      <c r="C38" s="44"/>
      <c r="D38" s="44"/>
      <c r="E38" s="45" t="s">
        <v>162</v>
      </c>
      <c r="H38" s="34" t="s">
        <v>142</v>
      </c>
      <c r="I38" s="31" t="s">
        <v>152</v>
      </c>
    </row>
    <row r="39" spans="1:9" ht="16" customHeight="1" x14ac:dyDescent="0.35">
      <c r="B39" s="41" t="s">
        <v>166</v>
      </c>
      <c r="C39" s="41"/>
      <c r="D39" s="41"/>
      <c r="E39" s="49"/>
      <c r="F39" s="35"/>
      <c r="G39" s="35"/>
      <c r="H39" s="42">
        <f>I39*E39</f>
        <v>0</v>
      </c>
      <c r="I39" s="31">
        <v>90</v>
      </c>
    </row>
    <row r="40" spans="1:9" ht="16" customHeight="1" x14ac:dyDescent="0.35">
      <c r="B40" s="41" t="s">
        <v>167</v>
      </c>
      <c r="C40" s="41"/>
      <c r="D40" s="41"/>
      <c r="E40" s="49"/>
      <c r="F40" s="35"/>
      <c r="G40" s="35"/>
      <c r="H40" s="42">
        <f t="shared" ref="H40:H41" si="3">I40*E40</f>
        <v>0</v>
      </c>
      <c r="I40" s="31">
        <v>50</v>
      </c>
    </row>
    <row r="41" spans="1:9" ht="16" customHeight="1" x14ac:dyDescent="0.35">
      <c r="B41" s="41" t="s">
        <v>182</v>
      </c>
      <c r="C41" s="41"/>
      <c r="D41" s="41"/>
      <c r="E41" s="49"/>
      <c r="F41" s="35"/>
      <c r="G41" s="35"/>
      <c r="H41" s="42">
        <f t="shared" si="3"/>
        <v>0</v>
      </c>
      <c r="I41" s="31">
        <v>40</v>
      </c>
    </row>
    <row r="42" spans="1:9" ht="16" customHeight="1" x14ac:dyDescent="0.35">
      <c r="F42" s="35"/>
      <c r="G42" s="38" t="s">
        <v>170</v>
      </c>
      <c r="H42" s="39">
        <f>H39+H40+H41</f>
        <v>0</v>
      </c>
    </row>
    <row r="43" spans="1:9" s="35" customFormat="1" ht="16" customHeight="1" x14ac:dyDescent="0.35">
      <c r="A43" s="37" t="s">
        <v>171</v>
      </c>
      <c r="B43" s="36" t="s">
        <v>172</v>
      </c>
      <c r="C43" s="36"/>
      <c r="D43" s="36"/>
      <c r="E43" s="36"/>
      <c r="F43" s="36"/>
    </row>
    <row r="44" spans="1:9" s="35" customFormat="1" ht="16" customHeight="1" x14ac:dyDescent="0.35">
      <c r="A44" s="37"/>
      <c r="B44" s="44"/>
      <c r="C44" s="44"/>
      <c r="D44" s="44"/>
      <c r="E44" s="44"/>
      <c r="H44" s="34" t="s">
        <v>142</v>
      </c>
      <c r="I44" s="31" t="s">
        <v>152</v>
      </c>
    </row>
    <row r="45" spans="1:9" ht="16" customHeight="1" x14ac:dyDescent="0.35">
      <c r="B45" s="41" t="s">
        <v>181</v>
      </c>
      <c r="C45" s="41"/>
      <c r="D45" s="41"/>
      <c r="E45" s="47"/>
      <c r="F45" s="35"/>
      <c r="G45" s="38" t="s">
        <v>173</v>
      </c>
      <c r="H45" s="46">
        <f>IF(E45="Oui",I45,0)</f>
        <v>0</v>
      </c>
      <c r="I45" s="31">
        <v>80</v>
      </c>
    </row>
    <row r="46" spans="1:9" ht="9.5" customHeight="1" x14ac:dyDescent="0.35">
      <c r="F46" s="35"/>
      <c r="G46" s="35"/>
      <c r="H46" s="35"/>
    </row>
    <row r="47" spans="1:9" s="35" customFormat="1" ht="16" customHeight="1" x14ac:dyDescent="0.35">
      <c r="A47" s="37" t="s">
        <v>174</v>
      </c>
      <c r="B47" s="36" t="s">
        <v>175</v>
      </c>
      <c r="C47" s="36"/>
      <c r="D47" s="36"/>
      <c r="E47" s="36"/>
      <c r="F47" s="36"/>
    </row>
    <row r="48" spans="1:9" s="35" customFormat="1" ht="16" customHeight="1" x14ac:dyDescent="0.35">
      <c r="A48" s="37"/>
      <c r="B48" s="44"/>
      <c r="C48" s="44"/>
      <c r="D48" s="44"/>
      <c r="E48" s="45" t="s">
        <v>162</v>
      </c>
      <c r="H48" s="34" t="s">
        <v>142</v>
      </c>
      <c r="I48" s="31" t="s">
        <v>152</v>
      </c>
    </row>
    <row r="49" spans="2:9" ht="16" customHeight="1" x14ac:dyDescent="0.35">
      <c r="B49" s="41" t="s">
        <v>176</v>
      </c>
      <c r="C49" s="41"/>
      <c r="D49" s="41"/>
      <c r="E49" s="49"/>
      <c r="F49" s="35"/>
      <c r="G49" s="38" t="s">
        <v>178</v>
      </c>
      <c r="H49" s="46">
        <f>E49*I49</f>
        <v>0</v>
      </c>
      <c r="I49" s="31">
        <v>10</v>
      </c>
    </row>
    <row r="50" spans="2:9" ht="16" customHeight="1" x14ac:dyDescent="0.35"/>
    <row r="51" spans="2:9" ht="21" customHeight="1" x14ac:dyDescent="0.35">
      <c r="B51" s="48" t="s">
        <v>177</v>
      </c>
      <c r="C51" s="48"/>
      <c r="D51" s="48"/>
      <c r="E51" s="51">
        <f>H30+H36+H42+H45+H49</f>
        <v>0</v>
      </c>
      <c r="F51" s="30" t="s">
        <v>179</v>
      </c>
      <c r="G51" s="30"/>
      <c r="H51" s="52" t="e">
        <f>E51/F11</f>
        <v>#N/A</v>
      </c>
      <c r="I51" s="6" t="s">
        <v>180</v>
      </c>
    </row>
    <row r="52" spans="2:9" ht="16" customHeight="1" x14ac:dyDescent="0.35"/>
    <row r="53" spans="2:9" ht="16" customHeight="1" x14ac:dyDescent="0.35">
      <c r="B53" s="13" t="s">
        <v>183</v>
      </c>
      <c r="C53" s="56"/>
      <c r="E53" s="55" t="s">
        <v>184</v>
      </c>
      <c r="F53" s="55"/>
    </row>
    <row r="54" spans="2:9" ht="16" customHeight="1" x14ac:dyDescent="0.35"/>
    <row r="55" spans="2:9" ht="16" customHeight="1" x14ac:dyDescent="0.35"/>
    <row r="56" spans="2:9" ht="16" customHeight="1" x14ac:dyDescent="0.35"/>
    <row r="57" spans="2:9" ht="16" customHeight="1" x14ac:dyDescent="0.35"/>
    <row r="58" spans="2:9" ht="16" customHeight="1" x14ac:dyDescent="0.35"/>
    <row r="59" spans="2:9" ht="16" customHeight="1" x14ac:dyDescent="0.35"/>
    <row r="60" spans="2:9" ht="16" customHeight="1" x14ac:dyDescent="0.35"/>
    <row r="61" spans="2:9" ht="16" customHeight="1" x14ac:dyDescent="0.35"/>
    <row r="62" spans="2:9" ht="16" customHeight="1" x14ac:dyDescent="0.35"/>
    <row r="63" spans="2:9" ht="16" customHeight="1" x14ac:dyDescent="0.35"/>
    <row r="64" spans="2:9" ht="16" customHeight="1" x14ac:dyDescent="0.35"/>
    <row r="65" ht="16" customHeight="1" x14ac:dyDescent="0.35"/>
  </sheetData>
  <sheetProtection password="CF7A" sheet="1" objects="1" scenarios="1"/>
  <mergeCells count="44">
    <mergeCell ref="E53:F53"/>
    <mergeCell ref="B49:D49"/>
    <mergeCell ref="B51:D51"/>
    <mergeCell ref="F51:G51"/>
    <mergeCell ref="B45:D45"/>
    <mergeCell ref="B43:F43"/>
    <mergeCell ref="B47:F47"/>
    <mergeCell ref="B37:D37"/>
    <mergeCell ref="B39:D39"/>
    <mergeCell ref="B40:D40"/>
    <mergeCell ref="B41:D41"/>
    <mergeCell ref="B33:D33"/>
    <mergeCell ref="B34:D34"/>
    <mergeCell ref="B35:D35"/>
    <mergeCell ref="B27:C27"/>
    <mergeCell ref="B28:C28"/>
    <mergeCell ref="B31:D31"/>
    <mergeCell ref="B22:C22"/>
    <mergeCell ref="B23:C23"/>
    <mergeCell ref="B24:C24"/>
    <mergeCell ref="B26:C26"/>
    <mergeCell ref="A17:I17"/>
    <mergeCell ref="B18:D18"/>
    <mergeCell ref="B19:C19"/>
    <mergeCell ref="B20:C20"/>
    <mergeCell ref="B21:C21"/>
    <mergeCell ref="G11:I11"/>
    <mergeCell ref="A13:C13"/>
    <mergeCell ref="D13:F13"/>
    <mergeCell ref="G13:I13"/>
    <mergeCell ref="A15:B15"/>
    <mergeCell ref="D15:E15"/>
    <mergeCell ref="F15:I15"/>
    <mergeCell ref="B10:C10"/>
    <mergeCell ref="D10:E10"/>
    <mergeCell ref="C8:E8"/>
    <mergeCell ref="F8:H8"/>
    <mergeCell ref="G10:H10"/>
    <mergeCell ref="A6:I6"/>
    <mergeCell ref="A1:I1"/>
    <mergeCell ref="A2:I2"/>
    <mergeCell ref="A3:I3"/>
    <mergeCell ref="A4:I4"/>
    <mergeCell ref="A5:I5"/>
  </mergeCells>
  <conditionalFormatting sqref="G11:I11">
    <cfRule type="expression" dxfId="12" priority="12">
      <formula>AND($F$11=6,$I$10="")</formula>
    </cfRule>
    <cfRule type="cellIs" dxfId="11" priority="14" operator="equal">
      <formula>"Candidature rejetée"</formula>
    </cfRule>
  </conditionalFormatting>
  <conditionalFormatting sqref="F11:I11">
    <cfRule type="containsErrors" dxfId="10" priority="13">
      <formula>ISERROR(F11)</formula>
    </cfRule>
  </conditionalFormatting>
  <conditionalFormatting sqref="G13:I13">
    <cfRule type="expression" dxfId="9" priority="10">
      <formula>$D$13=""</formula>
    </cfRule>
    <cfRule type="cellIs" dxfId="8" priority="11" operator="equal">
      <formula>"Candidature rejetée"</formula>
    </cfRule>
  </conditionalFormatting>
  <conditionalFormatting sqref="C15">
    <cfRule type="cellIs" dxfId="7" priority="8" operator="equal">
      <formula>"Non"</formula>
    </cfRule>
    <cfRule type="cellIs" dxfId="6" priority="9" operator="equal">
      <formula>"Oui"</formula>
    </cfRule>
  </conditionalFormatting>
  <conditionalFormatting sqref="F15:I15">
    <cfRule type="expression" dxfId="5" priority="7">
      <formula>$C$15="Oui"</formula>
    </cfRule>
  </conditionalFormatting>
  <conditionalFormatting sqref="E45">
    <cfRule type="cellIs" dxfId="4" priority="4" operator="equal">
      <formula>"Non"</formula>
    </cfRule>
    <cfRule type="cellIs" dxfId="3" priority="5" operator="equal">
      <formula>"Oui"</formula>
    </cfRule>
  </conditionalFormatting>
  <conditionalFormatting sqref="H51">
    <cfRule type="containsErrors" dxfId="0" priority="1">
      <formula>ISERROR(H51)</formula>
    </cfRule>
  </conditionalFormatting>
  <dataValidations count="10">
    <dataValidation type="list" allowBlank="1" showInputMessage="1" showErrorMessage="1" sqref="B8" xr:uid="{00000000-0002-0000-0000-000001000000}">
      <formula1>"Centre,Est,Ouest"</formula1>
    </dataValidation>
    <dataValidation type="list" allowBlank="1" showInputMessage="1" showErrorMessage="1" sqref="F8" xr:uid="{00000000-0002-0000-0000-000003000000}">
      <formula1>INDIRECT($B8)</formula1>
    </dataValidation>
    <dataValidation type="textLength" operator="greaterThan" allowBlank="1" showInputMessage="1" showErrorMessage="1" sqref="B10" xr:uid="{9D6A2884-28C8-4242-BAA3-F1C64DCC404A}">
      <formula1>3</formula1>
    </dataValidation>
    <dataValidation type="list" allowBlank="1" showInputMessage="1" showErrorMessage="1" sqref="F10" xr:uid="{C610345A-BB08-48E4-9C4A-6B2EC2968627}">
      <formula1>ANNEE</formula1>
    </dataValidation>
    <dataValidation type="list" allowBlank="1" showInputMessage="1" showErrorMessage="1" sqref="I10" xr:uid="{A24D8EE9-0348-463C-9D15-EBB113FF0715}">
      <formula1>"LMD,Sciences"</formula1>
    </dataValidation>
    <dataValidation type="list" allowBlank="1" showInputMessage="1" showErrorMessage="1" sqref="D13:F13" xr:uid="{AE9CBA84-0A58-4D04-B092-96E569467C1C}">
      <formula1>"Sécurité énergétique,Sécurité alimentaire,Santé du citoyen,Autre"</formula1>
    </dataValidation>
    <dataValidation type="list" allowBlank="1" showInputMessage="1" showErrorMessage="1" sqref="C15 E45" xr:uid="{E92A3547-49B2-45E8-A14B-71B3B88506BB}">
      <formula1>"Oui,Non"</formula1>
    </dataValidation>
    <dataValidation type="list" allowBlank="1" showInputMessage="1" showErrorMessage="1" sqref="F15:I15" xr:uid="{A4D2B24A-6D0D-41E7-B832-EE2582A248CA}">
      <formula1>REJET</formula1>
    </dataValidation>
    <dataValidation type="whole" allowBlank="1" showInputMessage="1" showErrorMessage="1" sqref="D20:G24 D26:G28 E33:E35 E39:E41" xr:uid="{0506C465-78AE-44E4-8EEF-7CDF434FE07E}">
      <formula1>0</formula1>
      <formula2>50</formula2>
    </dataValidation>
    <dataValidation type="whole" allowBlank="1" showInputMessage="1" showErrorMessage="1" errorTitle="MAX" error="Le maximum est fixé à 40 points correspondant à 4 autres activités au plus !" sqref="E49" xr:uid="{5FF8F05D-A7B1-4223-ACF3-4F96269A2923}">
      <formula1>0</formula1>
      <formula2>4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3"/>
  <sheetViews>
    <sheetView workbookViewId="0">
      <selection activeCell="G14" sqref="G14"/>
    </sheetView>
  </sheetViews>
  <sheetFormatPr baseColWidth="10" defaultColWidth="10.81640625" defaultRowHeight="14.5" x14ac:dyDescent="0.35"/>
  <cols>
    <col min="1" max="1" width="25.7265625" style="1" customWidth="1"/>
    <col min="2" max="16384" width="10.81640625" style="1"/>
  </cols>
  <sheetData>
    <row r="1" spans="1:42" x14ac:dyDescent="0.35">
      <c r="A1" s="1" t="s">
        <v>3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  <c r="AG1" s="5">
        <v>32</v>
      </c>
      <c r="AH1" s="5">
        <v>33</v>
      </c>
      <c r="AI1" s="5">
        <v>34</v>
      </c>
      <c r="AJ1" s="5">
        <v>35</v>
      </c>
      <c r="AK1" s="5">
        <v>36</v>
      </c>
      <c r="AL1" s="5">
        <v>37</v>
      </c>
      <c r="AM1" s="5">
        <v>38</v>
      </c>
      <c r="AN1" s="5">
        <v>39</v>
      </c>
      <c r="AO1" s="5">
        <v>40</v>
      </c>
      <c r="AP1" s="5">
        <v>41</v>
      </c>
    </row>
    <row r="2" spans="1:42" x14ac:dyDescent="0.35">
      <c r="A2" s="3" t="s">
        <v>2</v>
      </c>
      <c r="B2" s="2" t="s">
        <v>36</v>
      </c>
      <c r="C2" s="2" t="s">
        <v>37</v>
      </c>
      <c r="D2" s="2" t="s">
        <v>38</v>
      </c>
      <c r="E2" s="2" t="s">
        <v>39</v>
      </c>
      <c r="F2" s="2" t="s">
        <v>40</v>
      </c>
      <c r="G2" s="2" t="s">
        <v>41</v>
      </c>
      <c r="H2" s="2" t="s">
        <v>42</v>
      </c>
      <c r="I2" s="2" t="s">
        <v>43</v>
      </c>
      <c r="J2" s="2" t="s">
        <v>44</v>
      </c>
      <c r="K2" s="2" t="s">
        <v>45</v>
      </c>
      <c r="L2" s="2" t="s">
        <v>46</v>
      </c>
      <c r="M2" s="2" t="s">
        <v>47</v>
      </c>
      <c r="N2" s="2" t="s">
        <v>48</v>
      </c>
      <c r="O2" s="2" t="s">
        <v>49</v>
      </c>
      <c r="P2" s="2" t="s">
        <v>50</v>
      </c>
      <c r="Q2" s="2" t="s">
        <v>51</v>
      </c>
      <c r="R2" s="2" t="s">
        <v>52</v>
      </c>
      <c r="S2" s="2" t="s">
        <v>53</v>
      </c>
      <c r="T2" s="2" t="s">
        <v>54</v>
      </c>
      <c r="U2" s="2" t="s">
        <v>55</v>
      </c>
      <c r="V2" s="2" t="s">
        <v>56</v>
      </c>
      <c r="W2" s="2" t="s">
        <v>57</v>
      </c>
      <c r="X2" s="2" t="s">
        <v>58</v>
      </c>
      <c r="Y2" s="2" t="s">
        <v>59</v>
      </c>
      <c r="Z2" s="2" t="s">
        <v>60</v>
      </c>
      <c r="AA2" s="2" t="s">
        <v>61</v>
      </c>
      <c r="AB2" s="2" t="s">
        <v>62</v>
      </c>
      <c r="AC2" s="2" t="s">
        <v>63</v>
      </c>
      <c r="AD2" s="2" t="s">
        <v>64</v>
      </c>
      <c r="AE2" s="2" t="s">
        <v>65</v>
      </c>
      <c r="AF2" s="2" t="s">
        <v>66</v>
      </c>
      <c r="AG2" s="2" t="s">
        <v>67</v>
      </c>
      <c r="AH2" s="2" t="s">
        <v>68</v>
      </c>
      <c r="AI2" s="2" t="s">
        <v>69</v>
      </c>
      <c r="AJ2" s="2" t="s">
        <v>70</v>
      </c>
      <c r="AK2" s="2" t="s">
        <v>71</v>
      </c>
      <c r="AL2" s="2" t="s">
        <v>72</v>
      </c>
      <c r="AM2" s="2" t="s">
        <v>73</v>
      </c>
      <c r="AN2" s="2" t="s">
        <v>74</v>
      </c>
      <c r="AO2" s="2" t="s">
        <v>75</v>
      </c>
      <c r="AP2" s="2" t="s">
        <v>76</v>
      </c>
    </row>
    <row r="3" spans="1:42" x14ac:dyDescent="0.35">
      <c r="A3" s="3" t="s">
        <v>4</v>
      </c>
      <c r="B3" s="2" t="s">
        <v>77</v>
      </c>
      <c r="C3" s="2" t="s">
        <v>78</v>
      </c>
      <c r="D3" s="2" t="s">
        <v>79</v>
      </c>
      <c r="E3" s="2" t="s">
        <v>80</v>
      </c>
      <c r="F3" s="2" t="s">
        <v>81</v>
      </c>
      <c r="G3" s="2" t="s">
        <v>82</v>
      </c>
      <c r="H3" s="2" t="s">
        <v>83</v>
      </c>
      <c r="I3" s="2" t="s">
        <v>84</v>
      </c>
      <c r="J3" s="2" t="s">
        <v>85</v>
      </c>
      <c r="K3" s="2" t="s">
        <v>86</v>
      </c>
      <c r="L3" s="2" t="s">
        <v>87</v>
      </c>
      <c r="M3" s="2" t="s">
        <v>88</v>
      </c>
      <c r="N3" s="2" t="s">
        <v>89</v>
      </c>
      <c r="O3" s="2" t="s">
        <v>90</v>
      </c>
      <c r="P3" s="2" t="s">
        <v>91</v>
      </c>
      <c r="Q3" s="2" t="s">
        <v>92</v>
      </c>
      <c r="R3" s="2" t="s">
        <v>93</v>
      </c>
      <c r="S3" s="2" t="s">
        <v>94</v>
      </c>
      <c r="T3" s="2" t="s">
        <v>95</v>
      </c>
      <c r="U3" s="2" t="s">
        <v>96</v>
      </c>
      <c r="V3" s="2" t="s">
        <v>97</v>
      </c>
      <c r="W3" s="2" t="s">
        <v>98</v>
      </c>
      <c r="X3" s="2" t="s">
        <v>99</v>
      </c>
      <c r="Y3" s="2" t="s">
        <v>100</v>
      </c>
      <c r="Z3" s="2" t="s">
        <v>101</v>
      </c>
      <c r="AA3" s="2" t="s">
        <v>102</v>
      </c>
      <c r="AB3" s="2" t="s">
        <v>103</v>
      </c>
      <c r="AC3" s="2" t="s">
        <v>104</v>
      </c>
      <c r="AD3" s="2" t="s">
        <v>105</v>
      </c>
      <c r="AE3" s="2" t="s">
        <v>106</v>
      </c>
      <c r="AF3" s="2" t="s">
        <v>107</v>
      </c>
      <c r="AG3" s="2" t="s">
        <v>108</v>
      </c>
      <c r="AH3" s="2" t="s">
        <v>109</v>
      </c>
      <c r="AI3" s="2" t="s">
        <v>110</v>
      </c>
      <c r="AJ3" s="2" t="s">
        <v>111</v>
      </c>
      <c r="AK3" s="2" t="s">
        <v>112</v>
      </c>
      <c r="AL3" s="2" t="s">
        <v>113</v>
      </c>
    </row>
    <row r="4" spans="1:42" x14ac:dyDescent="0.35">
      <c r="A4" s="3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  <c r="T4" s="2" t="s">
        <v>24</v>
      </c>
      <c r="U4" s="2" t="s">
        <v>25</v>
      </c>
      <c r="V4" s="2" t="s">
        <v>26</v>
      </c>
      <c r="W4" s="2" t="s">
        <v>27</v>
      </c>
      <c r="X4" s="2" t="s">
        <v>28</v>
      </c>
      <c r="Y4" s="2" t="s">
        <v>29</v>
      </c>
      <c r="Z4" s="2" t="s">
        <v>30</v>
      </c>
      <c r="AA4" s="2" t="s">
        <v>31</v>
      </c>
      <c r="AB4" s="2" t="s">
        <v>32</v>
      </c>
      <c r="AC4" s="2" t="s">
        <v>114</v>
      </c>
      <c r="AD4" s="2" t="s">
        <v>33</v>
      </c>
      <c r="AE4" s="2" t="s">
        <v>34</v>
      </c>
      <c r="AF4" s="2" t="s">
        <v>35</v>
      </c>
    </row>
    <row r="6" spans="1:42" x14ac:dyDescent="0.35">
      <c r="A6" s="15" t="s">
        <v>119</v>
      </c>
      <c r="B6" s="17" t="s">
        <v>120</v>
      </c>
      <c r="C6" s="17" t="s">
        <v>121</v>
      </c>
      <c r="D6" s="17" t="s">
        <v>122</v>
      </c>
      <c r="E6" s="17" t="s">
        <v>123</v>
      </c>
      <c r="F6" s="17" t="s">
        <v>124</v>
      </c>
      <c r="G6" s="17" t="s">
        <v>125</v>
      </c>
    </row>
    <row r="7" spans="1:42" x14ac:dyDescent="0.35">
      <c r="A7" s="19" t="s">
        <v>128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</row>
    <row r="9" spans="1:42" x14ac:dyDescent="0.35">
      <c r="A9" s="19" t="s">
        <v>133</v>
      </c>
    </row>
    <row r="10" spans="1:42" x14ac:dyDescent="0.35">
      <c r="B10" s="1" t="s">
        <v>134</v>
      </c>
    </row>
    <row r="11" spans="1:42" x14ac:dyDescent="0.35">
      <c r="B11" s="1" t="s">
        <v>135</v>
      </c>
    </row>
    <row r="12" spans="1:42" x14ac:dyDescent="0.35">
      <c r="B12" s="1" t="s">
        <v>136</v>
      </c>
    </row>
    <row r="13" spans="1:42" x14ac:dyDescent="0.35">
      <c r="B13" s="1" t="s">
        <v>137</v>
      </c>
    </row>
  </sheetData>
  <sheetProtection password="CF7A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FICHE</vt:lpstr>
      <vt:lpstr>Base</vt:lpstr>
      <vt:lpstr>ANNEE</vt:lpstr>
      <vt:lpstr>CENTRE</vt:lpstr>
      <vt:lpstr>EST</vt:lpstr>
      <vt:lpstr>OUEST</vt:lpstr>
      <vt:lpstr>REGION</vt:lpstr>
      <vt:lpstr>REJET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Karoui Arezki</dc:creator>
  <cp:lastModifiedBy>Karoui Arezki</cp:lastModifiedBy>
  <cp:lastPrinted>2024-04-07T14:45:52Z</cp:lastPrinted>
  <dcterms:created xsi:type="dcterms:W3CDTF">2022-10-03T12:05:38Z</dcterms:created>
  <dcterms:modified xsi:type="dcterms:W3CDTF">2024-04-07T14:50:37Z</dcterms:modified>
</cp:coreProperties>
</file>